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https://hanzenl.sharepoint.com/sites/SustainablePreGrad/Gedeelde documenten/General/1. Opdracht Freiia/1.5 Materialisatie Fase/2. Productie/"/>
    </mc:Choice>
  </mc:AlternateContent>
  <xr:revisionPtr revIDLastSave="72" documentId="8_{6A65A202-5187-46AD-AD81-314087E251D1}" xr6:coauthVersionLast="47" xr6:coauthVersionMax="47" xr10:uidLastSave="{FE625524-5BA4-4F24-9892-2539A6F606D4}"/>
  <bookViews>
    <workbookView xWindow="-96" yWindow="-96" windowWidth="30912" windowHeight="18672" xr2:uid="{ED1E8514-C1DD-4382-83AE-34DB3D46109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H10" i="1"/>
  <c r="G10" i="1"/>
  <c r="H9" i="1"/>
  <c r="G7" i="1"/>
  <c r="G8" i="1"/>
  <c r="F28" i="1"/>
  <c r="F27" i="1"/>
  <c r="D28" i="1"/>
  <c r="D27" i="1"/>
  <c r="F9" i="1"/>
  <c r="G9" i="1" s="1"/>
  <c r="F7" i="1"/>
  <c r="H7" i="1" s="1"/>
  <c r="F8" i="1"/>
  <c r="H8" i="1" s="1"/>
  <c r="H24" i="1"/>
  <c r="H16" i="1"/>
  <c r="H17" i="1"/>
  <c r="H18" i="1"/>
  <c r="H19" i="1"/>
  <c r="H20" i="1"/>
  <c r="H21" i="1"/>
  <c r="H22" i="1"/>
  <c r="H23" i="1"/>
  <c r="H15" i="1"/>
  <c r="G23" i="1"/>
  <c r="G16" i="1"/>
  <c r="G17" i="1"/>
  <c r="G18" i="1"/>
  <c r="G19" i="1"/>
  <c r="G20" i="1"/>
  <c r="G21" i="1"/>
  <c r="G22" i="1"/>
  <c r="G15" i="1"/>
  <c r="G24" i="1" s="1"/>
  <c r="F4" i="1"/>
  <c r="G4" i="1" s="1"/>
  <c r="F5" i="1"/>
  <c r="H5" i="1" s="1"/>
  <c r="F6" i="1"/>
  <c r="G6" i="1" s="1"/>
  <c r="F3" i="1"/>
  <c r="H3" i="1" s="1"/>
  <c r="D11" i="1"/>
  <c r="G5" i="1" l="1"/>
  <c r="G3" i="1"/>
  <c r="G11" i="1" s="1"/>
  <c r="H6" i="1"/>
  <c r="H4" i="1"/>
  <c r="H11" i="1" s="1"/>
  <c r="F11" i="1"/>
</calcChain>
</file>

<file path=xl/sharedStrings.xml><?xml version="1.0" encoding="utf-8"?>
<sst xmlns="http://schemas.openxmlformats.org/spreadsheetml/2006/main" count="54" uniqueCount="52">
  <si>
    <t>Site</t>
  </si>
  <si>
    <t>Product</t>
  </si>
  <si>
    <t>Prijs/st</t>
  </si>
  <si>
    <t>hoeveel dozen per stuk</t>
  </si>
  <si>
    <t>Kosten per doos</t>
  </si>
  <si>
    <t>Kosten per tote</t>
  </si>
  <si>
    <t>Kosten per pouch</t>
  </si>
  <si>
    <t>https://www.profipack.nl/kartonnen-palletplaten-euro-75-115cm-3mm</t>
  </si>
  <si>
    <t>Karton europallet</t>
  </si>
  <si>
    <t>https://www.profipack.nl/gebruikte-kartonnen-doos-580-380-360mm-dubbele-golf</t>
  </si>
  <si>
    <t>Kartonnen doos gebruikt</t>
  </si>
  <si>
    <t>https://www.profipack.nl/papieren-tape-bruin-48mm-50m</t>
  </si>
  <si>
    <t>Tape</t>
  </si>
  <si>
    <t>https://www.profipack.nl/paper-friend-opvulpapier-midi-350mm-450m-70-gr</t>
  </si>
  <si>
    <t>Vulmateriaal</t>
  </si>
  <si>
    <t>https://www.profipack.nl/kartonnen-hoekprofielen-35-35-400-3-mm</t>
  </si>
  <si>
    <t>Hoekprofiel</t>
  </si>
  <si>
    <t>https://www.profipack.nl/papieren-omsnoeringsband-9mm-2000m-0-60mm</t>
  </si>
  <si>
    <t>omsnoering</t>
  </si>
  <si>
    <t>https://www.profipack.nl/houten-pallets-gerecycled-800-1200mm</t>
  </si>
  <si>
    <t>Pallet</t>
  </si>
  <si>
    <t>https://www.textielstad.nl/guetermann-allesnaaigaren-kleur-800-g800.html</t>
  </si>
  <si>
    <t>Garen</t>
  </si>
  <si>
    <t>Totaal</t>
  </si>
  <si>
    <t>Naaibenodigdheden</t>
  </si>
  <si>
    <t>Prijs</t>
  </si>
  <si>
    <t>per 100 tassen</t>
  </si>
  <si>
    <t>per 1000</t>
  </si>
  <si>
    <t>totale kosten 100st</t>
  </si>
  <si>
    <t>totale kosten 1000st</t>
  </si>
  <si>
    <t>https://www.textielstad.nl/veritas-naaimachine-amelia-mn-veritas-amelia.html</t>
  </si>
  <si>
    <t>Naaimachine</t>
  </si>
  <si>
    <t>Garen 1000m</t>
  </si>
  <si>
    <t>https://www.textielstad.nl/naaimachinenaalden-sys-130-705h-standaard-100-5-st-pr154413.html</t>
  </si>
  <si>
    <t>Naalden</t>
  </si>
  <si>
    <t>https://www.textielstad.nl/plastickopspelden-staal-gehard-065-x-45-mm-geel-15-g-pr028485.html</t>
  </si>
  <si>
    <t>Spelden</t>
  </si>
  <si>
    <t>https://www.textielstad.nl/professional-draadschaartje-4-1-2-12-cm-pr611523.html</t>
  </si>
  <si>
    <t>Draadschaar</t>
  </si>
  <si>
    <t>https://www.textielstad.nl/professional-xact-schaar-micro-serration-8-21-cm-pr611508.html</t>
  </si>
  <si>
    <t>Textielschaar</t>
  </si>
  <si>
    <t>https://www.textielstad.nl/universele-liniaal-3-x-30-cm-omnigrid-pr611650.html</t>
  </si>
  <si>
    <t>Liniaal</t>
  </si>
  <si>
    <t>https://www.textielstad.nl/markeerpen-trick-marker-lost-van-zelf-op-pr611809.html</t>
  </si>
  <si>
    <t>Marker</t>
  </si>
  <si>
    <t>https://www.bol.com/nl/nl/p/tefal-fs4020-droogstrijkijzer/9200000009885921/?s2a=&amp;bltgh=lnHfIZR2Cncxi8mpm1lIQg.4_43_44.45.FeatureOption#productTitle</t>
  </si>
  <si>
    <t>Strijkijzer</t>
  </si>
  <si>
    <t>meter garen</t>
  </si>
  <si>
    <t>tas per doos</t>
  </si>
  <si>
    <t>garen per doos</t>
  </si>
  <si>
    <t>per tas tote</t>
  </si>
  <si>
    <t>per tas pouch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</si>
</sst>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3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7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ill="1" applyBorder="1"/>
    <xf numFmtId="0" fontId="0" fillId="3" borderId="5" xfId="0" applyFill="1" applyBorder="1"/>
    <xf numFmtId="164" fontId="0" fillId="3" borderId="5" xfId="0" applyNumberFormat="1" applyFill="1" applyBorder="1" applyAlignment="1">
      <alignment horizontal="right"/>
    </xf>
    <xf numFmtId="1" fontId="0" fillId="3" borderId="5" xfId="0" applyNumberFormat="1" applyFill="1" applyBorder="1"/>
    <xf numFmtId="164" fontId="0" fillId="3" borderId="5" xfId="0" applyNumberFormat="1" applyFill="1" applyBorder="1"/>
    <xf numFmtId="164" fontId="0" fillId="3" borderId="6" xfId="0" applyNumberFormat="1" applyFill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 applyAlignment="1">
      <alignment horizontal="right"/>
    </xf>
    <xf numFmtId="1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2" fontId="0" fillId="3" borderId="5" xfId="0" applyNumberFormat="1" applyFill="1" applyBorder="1"/>
    <xf numFmtId="2" fontId="0" fillId="0" borderId="5" xfId="0" applyNumberFormat="1" applyBorder="1"/>
    <xf numFmtId="0" fontId="2" fillId="3" borderId="4" xfId="1" applyFill="1" applyBorder="1"/>
    <xf numFmtId="164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0" fontId="2" fillId="0" borderId="0" xfId="1"/>
  </cellXfs>
  <cellStyles count="2">
    <cellStyle name="Hyperlink" xfId="1" builtinId="8"/>
    <cellStyle name="Standaard" xfId="0" builtinId="0"/>
  </cellStyles>
  <dxfs count="2"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3CF3AE-10E9-4698-930B-AE3C91A91DA3}" name="Table1" displayName="Table1" ref="B14:H24" totalsRowShown="0">
  <autoFilter ref="B14:H24" xr:uid="{9F3CF3AE-10E9-4698-930B-AE3C91A91DA3}"/>
  <tableColumns count="7">
    <tableColumn id="1" xr3:uid="{F49DD930-478A-4ED3-8EAA-9572FF2A15E8}" name="Naaibenodigdheden"/>
    <tableColumn id="2" xr3:uid="{1B4ADE0D-1247-4568-8372-D99FA3255711}" name="Product"/>
    <tableColumn id="3" xr3:uid="{DA205BC1-DD6D-4816-879D-3FD7DF4C4AAD}" name="Prijs"/>
    <tableColumn id="4" xr3:uid="{C948BEB8-9CE9-4D56-86A2-A7049A88BC89}" name="per 100 tassen"/>
    <tableColumn id="5" xr3:uid="{2462BF79-573E-49AE-A533-CFF76B377CA2}" name="per 1000"/>
    <tableColumn id="6" xr3:uid="{F0A4459A-C76A-4701-BFD2-66BFC56088C9}" name="totale kosten 100st" dataDxfId="1"/>
    <tableColumn id="7" xr3:uid="{8AE08660-CDC6-4AC2-9266-6C5D4EF737E3}" name="totale kosten 1000s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www.textielstad.nl/guetermann-allesnaaigaren-kleur-800-g800.html" TargetMode="External"/><Relationship Id="rId1" Type="http://schemas.openxmlformats.org/officeDocument/2006/relationships/hyperlink" Target="https://www.profipack.nl/houten-pallets-gerecycled-800-1200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6720B-47B0-4BBD-A3F6-A560E429DAFD}">
  <dimension ref="B2:H28"/>
  <sheetViews>
    <sheetView tabSelected="1" zoomScale="229" zoomScaleNormal="115" workbookViewId="0">
      <selection activeCell="B16" sqref="B16"/>
    </sheetView>
  </sheetViews>
  <sheetFormatPr defaultRowHeight="14.45"/>
  <cols>
    <col min="2" max="2" width="58.140625" customWidth="1"/>
    <col min="3" max="3" width="20.42578125" bestFit="1" customWidth="1"/>
    <col min="4" max="4" width="11.5703125" customWidth="1"/>
    <col min="5" max="5" width="22.5703125" bestFit="1" customWidth="1"/>
    <col min="6" max="6" width="16.7109375" bestFit="1" customWidth="1"/>
    <col min="7" max="7" width="18.28515625" customWidth="1"/>
    <col min="8" max="8" width="19.28515625" customWidth="1"/>
  </cols>
  <sheetData>
    <row r="2" spans="2:8"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7" t="s">
        <v>6</v>
      </c>
    </row>
    <row r="3" spans="2:8">
      <c r="B3" s="8" t="s">
        <v>7</v>
      </c>
      <c r="C3" s="9" t="s">
        <v>8</v>
      </c>
      <c r="D3" s="10">
        <v>1.35</v>
      </c>
      <c r="E3" s="11">
        <v>20</v>
      </c>
      <c r="F3" s="12">
        <f>D3/E3</f>
        <v>6.7500000000000004E-2</v>
      </c>
      <c r="G3" s="12">
        <f t="shared" ref="G3:G9" si="0">F3/30</f>
        <v>2.2500000000000003E-3</v>
      </c>
      <c r="H3" s="13">
        <f t="shared" ref="H3:H9" si="1">F3/70</f>
        <v>9.642857142857144E-4</v>
      </c>
    </row>
    <row r="4" spans="2:8">
      <c r="B4" s="14" t="s">
        <v>9</v>
      </c>
      <c r="C4" s="15" t="s">
        <v>10</v>
      </c>
      <c r="D4" s="16">
        <v>1.56</v>
      </c>
      <c r="E4" s="17">
        <v>1</v>
      </c>
      <c r="F4" s="18">
        <f t="shared" ref="F4:F9" si="2">D4/E4</f>
        <v>1.56</v>
      </c>
      <c r="G4" s="18">
        <f t="shared" si="0"/>
        <v>5.2000000000000005E-2</v>
      </c>
      <c r="H4" s="19">
        <f t="shared" si="1"/>
        <v>2.2285714285714287E-2</v>
      </c>
    </row>
    <row r="5" spans="2:8">
      <c r="B5" s="8" t="s">
        <v>11</v>
      </c>
      <c r="C5" s="9" t="s">
        <v>12</v>
      </c>
      <c r="D5" s="10">
        <v>1.7</v>
      </c>
      <c r="E5" s="11">
        <v>20</v>
      </c>
      <c r="F5" s="12">
        <f t="shared" si="2"/>
        <v>8.4999999999999992E-2</v>
      </c>
      <c r="G5" s="12">
        <f t="shared" si="0"/>
        <v>2.8333333333333331E-3</v>
      </c>
      <c r="H5" s="13">
        <f t="shared" si="1"/>
        <v>1.2142857142857142E-3</v>
      </c>
    </row>
    <row r="6" spans="2:8">
      <c r="B6" s="14" t="s">
        <v>13</v>
      </c>
      <c r="C6" s="15" t="s">
        <v>14</v>
      </c>
      <c r="D6" s="16">
        <v>17.95</v>
      </c>
      <c r="E6" s="17">
        <v>150</v>
      </c>
      <c r="F6" s="18">
        <f t="shared" si="2"/>
        <v>0.11966666666666666</v>
      </c>
      <c r="G6" s="18">
        <f t="shared" si="0"/>
        <v>3.9888888888888882E-3</v>
      </c>
      <c r="H6" s="19">
        <f t="shared" si="1"/>
        <v>1.7095238095238094E-3</v>
      </c>
    </row>
    <row r="7" spans="2:8">
      <c r="B7" s="8" t="s">
        <v>15</v>
      </c>
      <c r="C7" s="9" t="s">
        <v>16</v>
      </c>
      <c r="D7" s="10">
        <v>0.21</v>
      </c>
      <c r="E7" s="20">
        <v>4</v>
      </c>
      <c r="F7" s="12">
        <f>D7/E7</f>
        <v>5.2499999999999998E-2</v>
      </c>
      <c r="G7" s="12">
        <f t="shared" si="0"/>
        <v>1.75E-3</v>
      </c>
      <c r="H7" s="13">
        <f t="shared" si="1"/>
        <v>7.5000000000000002E-4</v>
      </c>
    </row>
    <row r="8" spans="2:8">
      <c r="B8" s="14" t="s">
        <v>17</v>
      </c>
      <c r="C8" s="15" t="s">
        <v>18</v>
      </c>
      <c r="D8" s="16">
        <v>106.8</v>
      </c>
      <c r="E8" s="21">
        <v>2000</v>
      </c>
      <c r="F8" s="18">
        <f t="shared" si="2"/>
        <v>5.3399999999999996E-2</v>
      </c>
      <c r="G8" s="18">
        <f t="shared" si="0"/>
        <v>1.7799999999999999E-3</v>
      </c>
      <c r="H8" s="19">
        <f t="shared" si="1"/>
        <v>7.6285714285714281E-4</v>
      </c>
    </row>
    <row r="9" spans="2:8">
      <c r="B9" s="22" t="s">
        <v>19</v>
      </c>
      <c r="C9" s="9" t="s">
        <v>20</v>
      </c>
      <c r="D9" s="10">
        <v>14.45</v>
      </c>
      <c r="E9" s="20">
        <v>20</v>
      </c>
      <c r="F9" s="12">
        <f t="shared" si="2"/>
        <v>0.72249999999999992</v>
      </c>
      <c r="G9" s="12">
        <f t="shared" si="0"/>
        <v>2.4083333333333332E-2</v>
      </c>
      <c r="H9" s="13">
        <f t="shared" si="1"/>
        <v>1.032142857142857E-2</v>
      </c>
    </row>
    <row r="10" spans="2:8">
      <c r="B10" s="14" t="s">
        <v>21</v>
      </c>
      <c r="C10" s="15" t="s">
        <v>22</v>
      </c>
      <c r="D10" s="16">
        <v>9.36</v>
      </c>
      <c r="E10" s="21"/>
      <c r="F10" s="18">
        <f>D10*F27</f>
        <v>5.6159999999999997</v>
      </c>
      <c r="G10" s="18">
        <f>D10/50</f>
        <v>0.18719999999999998</v>
      </c>
      <c r="H10" s="19">
        <f>D10/83</f>
        <v>0.11277108433734939</v>
      </c>
    </row>
    <row r="11" spans="2:8">
      <c r="B11" s="1"/>
      <c r="C11" s="2" t="s">
        <v>23</v>
      </c>
      <c r="D11" s="23">
        <f>SUM(D3:D8)</f>
        <v>129.57</v>
      </c>
      <c r="E11" s="24"/>
      <c r="F11" s="25">
        <f>SUM(F3:F8)</f>
        <v>1.9380666666666664</v>
      </c>
      <c r="G11" s="25">
        <f>SUM(G3:G8)</f>
        <v>6.4602222222222228E-2</v>
      </c>
      <c r="H11" s="26">
        <f t="shared" ref="G11:H11" si="3">SUM(H3:H8)</f>
        <v>2.7686666666666665E-2</v>
      </c>
    </row>
    <row r="14" spans="2:8">
      <c r="B14" t="s">
        <v>24</v>
      </c>
      <c r="C14" t="s">
        <v>1</v>
      </c>
      <c r="D14" t="s">
        <v>25</v>
      </c>
      <c r="E14" t="s">
        <v>26</v>
      </c>
      <c r="F14" t="s">
        <v>27</v>
      </c>
      <c r="G14" t="s">
        <v>28</v>
      </c>
      <c r="H14" t="s">
        <v>29</v>
      </c>
    </row>
    <row r="15" spans="2:8">
      <c r="B15" t="s">
        <v>30</v>
      </c>
      <c r="C15" t="s">
        <v>31</v>
      </c>
      <c r="D15" s="3">
        <v>225</v>
      </c>
      <c r="E15">
        <v>1</v>
      </c>
      <c r="F15">
        <v>1</v>
      </c>
      <c r="G15" s="3">
        <f>D15*E15</f>
        <v>225</v>
      </c>
      <c r="H15" s="3">
        <f>D15*F15</f>
        <v>225</v>
      </c>
    </row>
    <row r="16" spans="2:8" ht="15">
      <c r="B16" s="27" t="s">
        <v>21</v>
      </c>
      <c r="C16" t="s">
        <v>32</v>
      </c>
      <c r="D16" s="4">
        <v>9.36</v>
      </c>
      <c r="E16">
        <v>2</v>
      </c>
      <c r="F16">
        <v>20</v>
      </c>
      <c r="G16" s="3">
        <f>D16*E16</f>
        <v>18.72</v>
      </c>
      <c r="H16" s="3">
        <f t="shared" ref="H16:H24" si="4">D16*F16</f>
        <v>187.2</v>
      </c>
    </row>
    <row r="17" spans="2:8">
      <c r="B17" t="s">
        <v>33</v>
      </c>
      <c r="C17" t="s">
        <v>34</v>
      </c>
      <c r="D17" s="3">
        <v>4.17</v>
      </c>
      <c r="E17">
        <v>1</v>
      </c>
      <c r="F17">
        <v>1</v>
      </c>
      <c r="G17" s="3">
        <f>D17*E17</f>
        <v>4.17</v>
      </c>
      <c r="H17" s="3">
        <f t="shared" si="4"/>
        <v>4.17</v>
      </c>
    </row>
    <row r="18" spans="2:8">
      <c r="B18" t="s">
        <v>35</v>
      </c>
      <c r="C18" t="s">
        <v>36</v>
      </c>
      <c r="D18" s="3">
        <v>4.76</v>
      </c>
      <c r="E18">
        <v>1</v>
      </c>
      <c r="F18">
        <v>1</v>
      </c>
      <c r="G18" s="3">
        <f>D18*E18</f>
        <v>4.76</v>
      </c>
      <c r="H18" s="3">
        <f t="shared" si="4"/>
        <v>4.76</v>
      </c>
    </row>
    <row r="19" spans="2:8">
      <c r="B19" t="s">
        <v>37</v>
      </c>
      <c r="C19" t="s">
        <v>38</v>
      </c>
      <c r="D19" s="3">
        <v>16.32</v>
      </c>
      <c r="E19">
        <v>1</v>
      </c>
      <c r="F19">
        <v>1</v>
      </c>
      <c r="G19" s="3">
        <f>D19*E19</f>
        <v>16.32</v>
      </c>
      <c r="H19" s="3">
        <f t="shared" si="4"/>
        <v>16.32</v>
      </c>
    </row>
    <row r="20" spans="2:8" ht="14.45" customHeight="1">
      <c r="B20" t="s">
        <v>39</v>
      </c>
      <c r="C20" t="s">
        <v>40</v>
      </c>
      <c r="D20" s="3">
        <v>27.63</v>
      </c>
      <c r="E20">
        <v>1</v>
      </c>
      <c r="F20">
        <v>1</v>
      </c>
      <c r="G20" s="3">
        <f>D20*E20</f>
        <v>27.63</v>
      </c>
      <c r="H20" s="3">
        <f t="shared" si="4"/>
        <v>27.63</v>
      </c>
    </row>
    <row r="21" spans="2:8" ht="14.45" customHeight="1">
      <c r="B21" t="s">
        <v>41</v>
      </c>
      <c r="C21" t="s">
        <v>42</v>
      </c>
      <c r="D21" s="3">
        <v>11.82</v>
      </c>
      <c r="E21">
        <v>1</v>
      </c>
      <c r="F21">
        <v>1</v>
      </c>
      <c r="G21" s="3">
        <f>D21*E21</f>
        <v>11.82</v>
      </c>
      <c r="H21" s="3">
        <f t="shared" si="4"/>
        <v>11.82</v>
      </c>
    </row>
    <row r="22" spans="2:8" ht="14.45" customHeight="1">
      <c r="B22" t="s">
        <v>43</v>
      </c>
      <c r="C22" t="s">
        <v>44</v>
      </c>
      <c r="D22" s="3">
        <v>4.76</v>
      </c>
      <c r="E22">
        <v>2</v>
      </c>
      <c r="F22">
        <v>5</v>
      </c>
      <c r="G22" s="3">
        <f>D22*E22</f>
        <v>9.52</v>
      </c>
      <c r="H22" s="3">
        <f t="shared" si="4"/>
        <v>23.799999999999997</v>
      </c>
    </row>
    <row r="23" spans="2:8" ht="14.45" customHeight="1">
      <c r="B23" t="s">
        <v>45</v>
      </c>
      <c r="C23" t="s">
        <v>46</v>
      </c>
      <c r="D23" s="3">
        <v>19.989999999999998</v>
      </c>
      <c r="E23">
        <v>1</v>
      </c>
      <c r="F23">
        <v>1</v>
      </c>
      <c r="G23" s="3">
        <f>D23*E23</f>
        <v>19.989999999999998</v>
      </c>
      <c r="H23" s="3">
        <f t="shared" si="4"/>
        <v>19.989999999999998</v>
      </c>
    </row>
    <row r="24" spans="2:8" ht="14.45" customHeight="1">
      <c r="G24" s="3">
        <f>SUM(G15:G23)</f>
        <v>337.92999999999995</v>
      </c>
      <c r="H24" s="3">
        <f>SUM(H15:H23)</f>
        <v>520.68999999999994</v>
      </c>
    </row>
    <row r="25" spans="2:8" ht="14.45" customHeight="1"/>
    <row r="26" spans="2:8" ht="14.45" customHeight="1">
      <c r="B26">
        <v>1000</v>
      </c>
      <c r="C26" t="s">
        <v>47</v>
      </c>
      <c r="E26" t="s">
        <v>48</v>
      </c>
      <c r="F26" t="s">
        <v>49</v>
      </c>
    </row>
    <row r="27" spans="2:8" ht="14.45" customHeight="1">
      <c r="B27">
        <v>20</v>
      </c>
      <c r="C27" t="s">
        <v>50</v>
      </c>
      <c r="D27">
        <f>B26/B27</f>
        <v>50</v>
      </c>
      <c r="E27">
        <v>30</v>
      </c>
      <c r="F27">
        <f>30/50</f>
        <v>0.6</v>
      </c>
    </row>
    <row r="28" spans="2:8" ht="14.45" customHeight="1">
      <c r="B28">
        <v>12</v>
      </c>
      <c r="C28" t="s">
        <v>51</v>
      </c>
      <c r="D28">
        <f>B26/B28</f>
        <v>83.333333333333329</v>
      </c>
      <c r="E28">
        <v>70</v>
      </c>
      <c r="F28">
        <f>70/83.3</f>
        <v>0.84033613445378152</v>
      </c>
    </row>
  </sheetData>
  <hyperlinks>
    <hyperlink ref="B9" r:id="rId1" xr:uid="{44A3307A-4B0F-4FA3-A3FC-6C434E11079D}"/>
    <hyperlink ref="B16" r:id="rId2" xr:uid="{8B3E3B6A-5755-4F07-9F3F-1D89FF43BC1C}"/>
  </hyperlinks>
  <pageMargins left="0.7" right="0.7" top="0.75" bottom="0.75" header="0.3" footer="0.3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918c83-ba9c-4e86-9e7b-79673a5408a7">
      <Terms xmlns="http://schemas.microsoft.com/office/infopath/2007/PartnerControls"/>
    </lcf76f155ced4ddcb4097134ff3c332f>
    <TaxCatchAll xmlns="4f51ab07-23d0-4b16-9146-fc62f73565f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93F67C4DD9C4A9F928FA93702FFD3" ma:contentTypeVersion="13" ma:contentTypeDescription="Een nieuw document maken." ma:contentTypeScope="" ma:versionID="2f06b32ab403c8e6eb4e266c5f525e97">
  <xsd:schema xmlns:xsd="http://www.w3.org/2001/XMLSchema" xmlns:xs="http://www.w3.org/2001/XMLSchema" xmlns:p="http://schemas.microsoft.com/office/2006/metadata/properties" xmlns:ns2="d8918c83-ba9c-4e86-9e7b-79673a5408a7" xmlns:ns3="4f51ab07-23d0-4b16-9146-fc62f73565fb" targetNamespace="http://schemas.microsoft.com/office/2006/metadata/properties" ma:root="true" ma:fieldsID="e3686b92959f1e781dd55b1b8835b791" ns2:_="" ns3:_="">
    <xsd:import namespace="d8918c83-ba9c-4e86-9e7b-79673a5408a7"/>
    <xsd:import namespace="4f51ab07-23d0-4b16-9146-fc62f7356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18c83-ba9c-4e86-9e7b-79673a5408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b99c9bf4-d278-4956-b571-4365f6ed0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1ab07-23d0-4b16-9146-fc62f73565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9555b07-7a59-4b65-973b-8ba3d6e7266e}" ma:internalName="TaxCatchAll" ma:showField="CatchAllData" ma:web="4f51ab07-23d0-4b16-9146-fc62f73565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5CEFEA-DF53-4AE1-AEFE-BA8CF4D92BC6}"/>
</file>

<file path=customXml/itemProps2.xml><?xml version="1.0" encoding="utf-8"?>
<ds:datastoreItem xmlns:ds="http://schemas.openxmlformats.org/officeDocument/2006/customXml" ds:itemID="{7A6184C6-79AA-4F02-9FFE-80F68E433B01}"/>
</file>

<file path=customXml/itemProps3.xml><?xml version="1.0" encoding="utf-8"?>
<ds:datastoreItem xmlns:ds="http://schemas.openxmlformats.org/officeDocument/2006/customXml" ds:itemID="{3C7E8842-7211-4117-A92E-F230C2118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Steen JM, Jelle</dc:creator>
  <cp:keywords/>
  <dc:description/>
  <cp:lastModifiedBy>Ek A, Amber</cp:lastModifiedBy>
  <cp:revision/>
  <dcterms:created xsi:type="dcterms:W3CDTF">2025-07-01T08:31:09Z</dcterms:created>
  <dcterms:modified xsi:type="dcterms:W3CDTF">2025-07-02T12:40:37Z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0x01010053B93F67C4DD9C4A9F928FA93702FFD3</vt:lpwstr>
  </property>
  <property fmtid="{D5CDD505-2E9C-101B-9397-08002B2CF9AE}" pid="3" name="MediaServiceImageTags">
    <vt:lpwstr/>
  </property>
</Properties>
</file>